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10_Vysvětlení č.10\Přílohy\"/>
    </mc:Choice>
  </mc:AlternateContent>
  <bookViews>
    <workbookView xWindow="0" yWindow="0" windowWidth="28800" windowHeight="11445"/>
  </bookViews>
  <sheets>
    <sheet name="SO 03-21-0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" i="1" l="1"/>
  <c r="I42" i="1"/>
  <c r="I9" i="1" l="1"/>
  <c r="Q8" i="1" s="1"/>
  <c r="I8" i="1" s="1"/>
  <c r="I14" i="1"/>
  <c r="O14" i="1" s="1"/>
  <c r="I18" i="1"/>
  <c r="O18" i="1" s="1"/>
  <c r="I22" i="1"/>
  <c r="O22" i="1" s="1"/>
  <c r="I26" i="1"/>
  <c r="O26" i="1" s="1"/>
  <c r="I30" i="1"/>
  <c r="O30" i="1" s="1"/>
  <c r="I35" i="1"/>
  <c r="Q34" i="1" s="1"/>
  <c r="I34" i="1" s="1"/>
  <c r="O42" i="1"/>
  <c r="I46" i="1"/>
  <c r="O46" i="1" s="1"/>
  <c r="I50" i="1"/>
  <c r="O50" i="1"/>
  <c r="I54" i="1"/>
  <c r="I58" i="1"/>
  <c r="O58" i="1" s="1"/>
  <c r="I62" i="1"/>
  <c r="O62" i="1" s="1"/>
  <c r="I66" i="1"/>
  <c r="O66" i="1" s="1"/>
  <c r="I70" i="1"/>
  <c r="O70" i="1" s="1"/>
  <c r="I74" i="1"/>
  <c r="O74" i="1" s="1"/>
  <c r="I78" i="1"/>
  <c r="O78" i="1" s="1"/>
  <c r="I82" i="1"/>
  <c r="O82" i="1" s="1"/>
  <c r="I86" i="1"/>
  <c r="O86" i="1" s="1"/>
  <c r="I91" i="1"/>
  <c r="O91" i="1"/>
  <c r="I95" i="1"/>
  <c r="O95" i="1" s="1"/>
  <c r="I99" i="1"/>
  <c r="O99" i="1" s="1"/>
  <c r="Q41" i="1" l="1"/>
  <c r="I41" i="1" s="1"/>
  <c r="I3" i="1" s="1"/>
  <c r="Q90" i="1"/>
  <c r="I90" i="1" s="1"/>
  <c r="R90" i="1"/>
  <c r="O90" i="1" s="1"/>
  <c r="Q13" i="1"/>
  <c r="I13" i="1" s="1"/>
  <c r="O9" i="1"/>
  <c r="R8" i="1" s="1"/>
  <c r="O8" i="1" s="1"/>
  <c r="O54" i="1"/>
  <c r="R41" i="1" s="1"/>
  <c r="O41" i="1" s="1"/>
  <c r="R13" i="1"/>
  <c r="O13" i="1" s="1"/>
  <c r="O35" i="1"/>
  <c r="R34" i="1" s="1"/>
  <c r="O34" i="1" s="1"/>
  <c r="O2" i="1" l="1"/>
</calcChain>
</file>

<file path=xl/sharedStrings.xml><?xml version="1.0" encoding="utf-8"?>
<sst xmlns="http://schemas.openxmlformats.org/spreadsheetml/2006/main" count="345" uniqueCount="151">
  <si>
    <t>veškeré práce jsou obsaženy v textu položky</t>
  </si>
  <si>
    <t>TS</t>
  </si>
  <si>
    <t>revize</t>
  </si>
  <si>
    <t>VV</t>
  </si>
  <si>
    <t/>
  </si>
  <si>
    <t>PP</t>
  </si>
  <si>
    <t>2</t>
  </si>
  <si>
    <t>HZS</t>
  </si>
  <si>
    <t>HZS - nezměřitelné práce (revize)</t>
  </si>
  <si>
    <t>900 R 004</t>
  </si>
  <si>
    <t>22</t>
  </si>
  <si>
    <t>P</t>
  </si>
  <si>
    <t>dílčí zkoušky na potrubí</t>
  </si>
  <si>
    <t>HZS - nezměřitelné práce (zkoušky v rámci montážních prací)</t>
  </si>
  <si>
    <t>900 R 003</t>
  </si>
  <si>
    <t>21</t>
  </si>
  <si>
    <t>odborné práce prováděné pracovníky plynárny</t>
  </si>
  <si>
    <t>HZS - nezměřitelné práce (práce plynárny na propojích)</t>
  </si>
  <si>
    <t>900 R 002</t>
  </si>
  <si>
    <t>20</t>
  </si>
  <si>
    <t>Revize</t>
  </si>
  <si>
    <t>R</t>
  </si>
  <si>
    <t>SD</t>
  </si>
  <si>
    <t>délka stávajícího potrubí</t>
  </si>
  <si>
    <t>M</t>
  </si>
  <si>
    <t>PROPLACH PLYN POTRUBÍ DN DO 100MM VZDUCHEM</t>
  </si>
  <si>
    <t>96942</t>
  </si>
  <si>
    <t>19</t>
  </si>
  <si>
    <t>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</si>
  <si>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délka stávající chráničky - zaplnění potrubí</t>
  </si>
  <si>
    <t>VYBOURÁNÍ POTRUBÍ DN DO 300MM PLYNOVÝCH</t>
  </si>
  <si>
    <t>969345</t>
  </si>
  <si>
    <t>18</t>
  </si>
  <si>
    <t>VYBOURÁNÍ POTRUBÍ DN DO 100MM PLYNOVÝCH</t>
  </si>
  <si>
    <t>96932</t>
  </si>
  <si>
    <t>17</t>
  </si>
  <si>
    <t>přísun, montáž, demontáž, odsun zkoušecího čerpadla, montáž a demontáž dílců pro zabezpečení konce zkoušeného úseku potrubí, montáž a demontáž koncových tvarovek</t>
  </si>
  <si>
    <t>délka přeložky</t>
  </si>
  <si>
    <t>TLAKOVÉ ZKOUŠKY POTRUBÍ DN DO 100MM</t>
  </si>
  <si>
    <t>899621</t>
  </si>
  <si>
    <t>16</t>
  </si>
  <si>
    <t>položka propoje zahrnuje dodávku a montáž propojovacího mezikusu, vypracování technologického postupu a práce s ním spojené, dozor správce potrubí.</t>
  </si>
  <si>
    <t>propoje na stávající potrubí</t>
  </si>
  <si>
    <t>ks</t>
  </si>
  <si>
    <t>DOPLŇKY NA PLYN POTRUBÍ DO DN 100MM - PROPOJE</t>
  </si>
  <si>
    <t>899321</t>
  </si>
  <si>
    <t>15</t>
  </si>
  <si>
    <t>popisy prací zahrnují veškerý materiál, výrobky a polotovary, včetně mimostaveništní a vnitrostaveništní dopravy (rovněž přesuny), včetně naložení a složení,případně s uložením.</t>
  </si>
  <si>
    <t>viz délka potrubí - protlak</t>
  </si>
  <si>
    <t>DOPLŇKY NA PLYN POTRUBÍ - VÝSTRAŽNÁ FÓLIE</t>
  </si>
  <si>
    <t>899309</t>
  </si>
  <si>
    <t>14</t>
  </si>
  <si>
    <t>popisy prací zahrnují veškerý materiál, výrobky a polotovary, včetně mimostaveništní a vnitrostaveništní dopravy (rovněž přesuny), včetně naložení a složení,případně s uložením.   
- položka signalizační vodič zahrnuje i kontrolní vývody.</t>
  </si>
  <si>
    <t>viz délka potrubí</t>
  </si>
  <si>
    <t>DOPLŇKY NA PLYN POTRUBÍ - SIGNALIZAČNÍ VODIČ</t>
  </si>
  <si>
    <t>899308</t>
  </si>
  <si>
    <t>13</t>
  </si>
  <si>
    <t>přemístění OS</t>
  </si>
  <si>
    <t>DOPLŇKY NA PLYN POTRUBÍ - ORIENTAČNÍ SLOUPKY</t>
  </si>
  <si>
    <t>899305</t>
  </si>
  <si>
    <t>12</t>
  </si>
  <si>
    <t>popisy prací zahrnují veškerý materiál, výrobky a polotovary, včetně mimostaveništní a vnitrostaveništní dopravy (rovněž přesuny), včetně naložení a složení,případně s uložením.   
- položka čichačka zahrnuje i zaizolování podzemní části.</t>
  </si>
  <si>
    <t>oprava čichaček na chráničce</t>
  </si>
  <si>
    <t>DOPLŇKY NA PLYN POTRUBÍ - ČICHAČKY</t>
  </si>
  <si>
    <t>899302</t>
  </si>
  <si>
    <t>11</t>
  </si>
  <si>
    <t>položky pro zhotovení potrubí platí bez ohledu na sklon.   
- dodání veškerého trubního a pomocného materiálu  (trouby,  trubky,  tvarovky,  spojovací a těsnící  materiál a pod.), podpěrných, závěsných a upevňovacích prvků, včetně potřebných úprav   
- položky platí pro práce prováděné v prostoru zapaženém i nezapaženém a i v kolektorech, chráničkách</t>
  </si>
  <si>
    <t>délka protlaku</t>
  </si>
  <si>
    <t>NASUNUTÍ PLAST TRUB DO 100MM DO CHRÁNIČKY</t>
  </si>
  <si>
    <t>87827</t>
  </si>
  <si>
    <t>10</t>
  </si>
  <si>
    <t>položky pro zhotovení potrubí platí bez ohledu na sklon.   
- dodání veškerého trubního a pomocného materiálu  (trouby,  trubky,  tvarovky,  spojovací a těsnící  materiál a pod.), podpěrných, závěsných a upevňovacích prvků, včetně potřebných úprav   
- zřízení plně funkčního potrubí, kompletní soustavy, podle příslušného technologického předpisu   
- úprava prostupů, průchodů  šachtami a komorami, okolí podpěr a vyústění, zaústění, napojení, vyvedení a upevnění odpad. výustí   
- položky platí pro práce prováděné v prostoru zapaženém i nezapaženém a i v kolektorech, chráničkách</t>
  </si>
  <si>
    <t>CHRÁNIČKY Z TRUB PLAST DN DO 300MM</t>
  </si>
  <si>
    <t>87645</t>
  </si>
  <si>
    <t>9</t>
  </si>
  <si>
    <t>položky pro zhotovení potrubí platí bez ohledu na sklon  
- dodání veškerého trubního a pomocného materiálu  (trouby,  trubky,  tvarovky,  spojovací a těsnící  materiál a pod.), podpěrných, závěsných a upevňovacích prvků, včetně potřebných úprav   
- zřízení plně funkčního potrubí, kompletní soustavy, podle příslušného technologického předpisu   
- úprava prostupů, průchodů  šachtami a komorami, okolí podpěr a vyústění, zaústění, napojení, vyvedení a upevnění odpad. výustí   
- položky platí pro práce prováděné v prostoru zapaženém i nezapaženém a i v kolektorech, chráničkách</t>
  </si>
  <si>
    <t>délka přeložky 38,0 m</t>
  </si>
  <si>
    <t>POTRUBÍ Z TRUB PLAST SVAR DO DN 100 MM</t>
  </si>
  <si>
    <t>87327</t>
  </si>
  <si>
    <t>8</t>
  </si>
  <si>
    <t>Potrubí</t>
  </si>
  <si>
    <t>dodání směsi, postřiku, nátěru, dlažeb nebo dílců v požadované kvalitě  
- očištění podkladu případně zřízení spojovací vrstvy  
- uložení směsi, dlažby nebo dílců a provedení nátěrů a postřiků dle předepsaného technologického předpisu   
- těsnění, tmelení a výplň spar a otvorů   
Položka zahrnuje všechny práce pro zřízení plně funkčního dlážděného krytu, t.j. včetně lože, ukončení dlažby a její provedení do předepsaného tvaru a pohledové úpravy, včetně výplně spar a otvorů a pod.</t>
  </si>
  <si>
    <t>dno jam 2* 2,0*2,0 + 2* 4,0*2,0</t>
  </si>
  <si>
    <t>M2</t>
  </si>
  <si>
    <t>KRYT ZE SILNIČ PANELU TL.150MM</t>
  </si>
  <si>
    <t>58301</t>
  </si>
  <si>
    <t>7</t>
  </si>
  <si>
    <t>Komunikace</t>
  </si>
  <si>
    <t>5</t>
  </si>
  <si>
    <t>Veškeré práce jsou obsaženy v textu položky včetně vyrovnání výškových rozdílů. Míru zhutnění určuje projekt.</t>
  </si>
  <si>
    <t>5,0*1,0 + 2* 2,0*2,0 + 2* 2,0*4,0</t>
  </si>
  <si>
    <t>ÚPRAVA POVRCHU SROVNÁNÍM ÚZEMÍ</t>
  </si>
  <si>
    <t>18210</t>
  </si>
  <si>
    <t>6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</si>
  <si>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 
- ukládání po vrstvách a po jiných nutných částech (figurách) vč. dosypávek  
- spouštění a nošení materiálu  
-  veškeré  pomocné konstrukce umožňující provedení  zemní konstrukce  (příjezdy,  sjezdy,  nájezdy, lešení, podpěrné konstrukce, přemostění, zpevněné plochy, zakrytí a pod.)  
- případné prohození nebo třídění materiálu.</t>
  </si>
  <si>
    <t>0,36 m3/m potrubí * (5,0 m délka rýhy) + (2,0+4,0+2,0+4,0 délka v šachtách)</t>
  </si>
  <si>
    <t>M3</t>
  </si>
  <si>
    <t>OBSYP POTRUBÍ A OBJEKTU Z NAKUPOVANÝCH MATERIALU</t>
  </si>
  <si>
    <t>17851</t>
  </si>
  <si>
    <t>- kompletní provedení zemní konstrukce vč. výběru vhodného materiálu  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ukládání po vrstvách a po jiných nutných částech (figurách) vč. dosypávek  
- spouštění a nošení materiálu 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</si>
  <si>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výkop - obsyp</t>
  </si>
  <si>
    <t>ZÁSYP JAM A RÝH ZEMINOU SE ZHUT</t>
  </si>
  <si>
    <t>17411</t>
  </si>
  <si>
    <t>4</t>
  </si>
  <si>
    <t>Protlačení potrubí zahrnuje veškeré pomocné práce (startovací zařízení, startovací jáma, opěrné a vodící bloky a pod.), rovněž dodávku protlačovaného potrubí.</t>
  </si>
  <si>
    <t>délka protlaku 25,0 m</t>
  </si>
  <si>
    <t>PROTLAČOVÁNÍ POTRUBÍ Z PLAST HMOT DO DN 300</t>
  </si>
  <si>
    <t>14173</t>
  </si>
  <si>
    <t>3</t>
  </si>
  <si>
    <t>vodorovná a svislá doprava, přemístění, přeložení, manipulace s výkopkem  
- kompletní provedení vykopávky nezapažené i zapažené   
- příplatek za lepivost  
- těžení po vrstvách, pásech a po jiných nutných částech (figurách)  
- čerpání vody vč. čerpacích jímek, potrubí a pohotovostní čerpací soupravy    
- vytahování a nošení výkopku    
- pažení, vzepření a rozepření vč. přepažování    
- třídění výkopku  
- veškeré pomocné konstrukce umožňující provedení vykopávky (příjezdy, sjezdy, nájezdy, lešení, podpěr. konstr., přemostění, zpevněné plochy, zakrytí a pod.)</t>
  </si>
  <si>
    <t>montážní jámy 2 ks propoje 2,0*2,0 hl. 2,0 m, jámy protlak 2 ks  4,0*2,0 m hl. 2,0 m rýha 5,0*0,8, hl. 1,4 m</t>
  </si>
  <si>
    <t>HLOUB RÝH A MELIOR KAN ŠÍŘ DO 2M PAŽ I NEPAŽ TŘ.3 DO 5 KM</t>
  </si>
  <si>
    <t>132214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</si>
  <si>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</si>
  <si>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</si>
  <si>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</si>
  <si>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kubatura obsypu m3 * 1,8</t>
  </si>
  <si>
    <t>T</t>
  </si>
  <si>
    <t>POPLATKY ZA LIKVIDACŮ ODPADŮ NEKONTAMINOVANÝCH - 17 05 04  VYTĚŽENÉ ZEMINY A HORNINY -  III. TŘÍDA TĚŽITELNOSTI</t>
  </si>
  <si>
    <t>015113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</si>
  <si>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</si>
  <si>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</si>
  <si>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</si>
  <si>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</si>
  <si>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</si>
  <si>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</si>
  <si>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</si>
  <si>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</si>
  <si>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</si>
  <si>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</si>
  <si>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</si>
  <si>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</si>
  <si>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</si>
  <si>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</si>
  <si>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plynovody</t>
  </si>
  <si>
    <t>SO 03-21-03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</si>
  <si>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</si>
  <si>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</si>
  <si>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</si>
  <si>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</si>
  <si>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</si>
  <si>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</si>
  <si>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</si>
  <si>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</si>
  <si>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</si>
  <si>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</si>
  <si>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R58301</t>
  </si>
  <si>
    <t>KRYT ZE SILNIČ PANELU TL.150MM, VČETNĚ ZPĚTNÉ DEMONTÁŽE</t>
  </si>
  <si>
    <t>dodání směsi, postřiku, nátěru, dlažeb nebo dílců v požadované kvalitě  
- očištění podkladu případně zřízení spojovací vrstvy  
- uložení směsi, dlažby nebo dílců a provedení nátěrů a postřiků dle předepsaného technologického předpisu   
- těsnění, tmelení a výplň spar a otvorů   
Položka zahrnuje všechny práce pro zřízení plně funkčního dlážděného krytu, t.j. včetně lože, ukončení dlažby a její provedení do předepsaného tvaru a pohledové úpravy, včetně výplně spar a otvorů a pod.                                                                           NÁSLEDNÁ DEMONTÁŽ PO DOKONČENÍ PRACÍ</t>
  </si>
  <si>
    <t>SO 03-21-03_a</t>
  </si>
  <si>
    <t>Změna č.1 ze dne 5.11.2019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</si>
</sst>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4" borderId="0" applyNumberFormat="0" applyBorder="0" applyAlignment="0" applyProtection="0"/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>
      <alignment vertical="center"/>
    </xf>
    <xf numFmtId="0" fontId="9" fillId="0" borderId="1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0" fontId="9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vertical="center"/>
    </xf>
    <xf numFmtId="0" fontId="11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right" vertical="center"/>
    </xf>
    <xf numFmtId="0" fontId="7" fillId="5" borderId="1" xfId="0" applyFont="1" applyFill="1" applyBorder="1">
      <alignment vertical="center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7" fillId="5" borderId="0" xfId="0" applyFont="1" applyFill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2"/>
  <sheetViews>
    <sheetView tabSelected="1" zoomScaleNormal="100" workbookViewId="0">
      <pane ySplit="7" topLeftCell="A8" activePane="bottomLeft" state="frozen"/>
      <selection pane="bottomLeft" activeCell="E16" sqref="E1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145</v>
      </c>
      <c r="B1" s="23"/>
      <c r="C1" s="23"/>
      <c r="D1" s="23"/>
      <c r="E1" s="23" t="s">
        <v>144</v>
      </c>
      <c r="F1" s="23"/>
      <c r="G1" s="23"/>
      <c r="H1" s="33" t="s">
        <v>150</v>
      </c>
      <c r="I1" s="23"/>
      <c r="P1" t="s">
        <v>108</v>
      </c>
    </row>
    <row r="2" spans="1:18" ht="24.95" customHeight="1" x14ac:dyDescent="0.2">
      <c r="B2" s="23"/>
      <c r="C2" s="23"/>
      <c r="D2" s="23"/>
      <c r="E2" s="26" t="s">
        <v>143</v>
      </c>
      <c r="F2" s="23"/>
      <c r="G2" s="23"/>
      <c r="H2" s="12"/>
      <c r="I2" s="12"/>
      <c r="O2">
        <f>0+O8+O13+O34+O41+O90</f>
        <v>0</v>
      </c>
      <c r="P2" t="s">
        <v>108</v>
      </c>
    </row>
    <row r="3" spans="1:18" ht="15" customHeight="1" x14ac:dyDescent="0.2">
      <c r="A3" t="s">
        <v>142</v>
      </c>
      <c r="B3" s="25" t="s">
        <v>141</v>
      </c>
      <c r="C3" s="28" t="s">
        <v>140</v>
      </c>
      <c r="D3" s="29"/>
      <c r="E3" s="24" t="s">
        <v>139</v>
      </c>
      <c r="F3" s="23"/>
      <c r="G3" s="22"/>
      <c r="H3" s="32" t="s">
        <v>149</v>
      </c>
      <c r="I3" s="21">
        <f>0+I8+I13+I34+I41+I90</f>
        <v>0</v>
      </c>
      <c r="O3" t="s">
        <v>138</v>
      </c>
      <c r="P3" t="s">
        <v>6</v>
      </c>
    </row>
    <row r="4" spans="1:18" ht="15" customHeight="1" x14ac:dyDescent="0.2">
      <c r="A4" t="s">
        <v>137</v>
      </c>
      <c r="B4" s="20" t="s">
        <v>136</v>
      </c>
      <c r="C4" s="30" t="s">
        <v>135</v>
      </c>
      <c r="D4" s="31"/>
      <c r="E4" s="19" t="s">
        <v>134</v>
      </c>
      <c r="F4" s="12"/>
      <c r="G4" s="12"/>
      <c r="H4" s="16"/>
      <c r="I4" s="16"/>
      <c r="O4" t="s">
        <v>133</v>
      </c>
      <c r="P4" t="s">
        <v>6</v>
      </c>
    </row>
    <row r="5" spans="1:18" ht="12.75" customHeight="1" x14ac:dyDescent="0.2">
      <c r="A5" s="27" t="s">
        <v>132</v>
      </c>
      <c r="B5" s="27" t="s">
        <v>131</v>
      </c>
      <c r="C5" s="27" t="s">
        <v>130</v>
      </c>
      <c r="D5" s="27" t="s">
        <v>129</v>
      </c>
      <c r="E5" s="27" t="s">
        <v>128</v>
      </c>
      <c r="F5" s="27" t="s">
        <v>127</v>
      </c>
      <c r="G5" s="27" t="s">
        <v>126</v>
      </c>
      <c r="H5" s="27" t="s">
        <v>125</v>
      </c>
      <c r="I5" s="27"/>
      <c r="O5" t="s">
        <v>124</v>
      </c>
      <c r="P5" t="s">
        <v>6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123</v>
      </c>
      <c r="I6" s="18" t="s">
        <v>122</v>
      </c>
    </row>
    <row r="7" spans="1:18" ht="12.75" customHeight="1" x14ac:dyDescent="0.2">
      <c r="A7" s="18" t="s">
        <v>121</v>
      </c>
      <c r="B7" s="18" t="s">
        <v>114</v>
      </c>
      <c r="C7" s="18" t="s">
        <v>6</v>
      </c>
      <c r="D7" s="18" t="s">
        <v>108</v>
      </c>
      <c r="E7" s="18" t="s">
        <v>103</v>
      </c>
      <c r="F7" s="18" t="s">
        <v>88</v>
      </c>
      <c r="G7" s="18" t="s">
        <v>93</v>
      </c>
      <c r="H7" s="18" t="s">
        <v>74</v>
      </c>
      <c r="I7" s="18" t="s">
        <v>70</v>
      </c>
    </row>
    <row r="8" spans="1:18" ht="12.75" customHeight="1" x14ac:dyDescent="0.2">
      <c r="A8" s="16" t="s">
        <v>22</v>
      </c>
      <c r="B8" s="16"/>
      <c r="C8" s="17" t="s">
        <v>121</v>
      </c>
      <c r="D8" s="16"/>
      <c r="E8" s="13" t="s">
        <v>120</v>
      </c>
      <c r="F8" s="16"/>
      <c r="G8" s="16"/>
      <c r="H8" s="16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25.5" x14ac:dyDescent="0.2">
      <c r="A9" s="9" t="s">
        <v>11</v>
      </c>
      <c r="B9" s="10" t="s">
        <v>114</v>
      </c>
      <c r="C9" s="10" t="s">
        <v>119</v>
      </c>
      <c r="D9" s="9" t="s">
        <v>4</v>
      </c>
      <c r="E9" s="8" t="s">
        <v>118</v>
      </c>
      <c r="F9" s="7" t="s">
        <v>117</v>
      </c>
      <c r="G9" s="6">
        <v>11.016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116</v>
      </c>
    </row>
    <row r="12" spans="1:18" ht="140.25" x14ac:dyDescent="0.2">
      <c r="A12" t="s">
        <v>1</v>
      </c>
      <c r="E12" s="1" t="s">
        <v>115</v>
      </c>
    </row>
    <row r="13" spans="1:18" ht="12.75" customHeight="1" x14ac:dyDescent="0.2">
      <c r="A13" s="12" t="s">
        <v>22</v>
      </c>
      <c r="B13" s="12"/>
      <c r="C13" s="14" t="s">
        <v>114</v>
      </c>
      <c r="D13" s="12"/>
      <c r="E13" s="13" t="s">
        <v>113</v>
      </c>
      <c r="F13" s="12"/>
      <c r="G13" s="12"/>
      <c r="H13" s="12"/>
      <c r="I13" s="11">
        <f>0+Q13</f>
        <v>0</v>
      </c>
      <c r="O13">
        <f>0+R13</f>
        <v>0</v>
      </c>
      <c r="Q13">
        <f>0+I14+I18+I22+I26+I30</f>
        <v>0</v>
      </c>
      <c r="R13">
        <f>0+O14+O18+O22+O26+O30</f>
        <v>0</v>
      </c>
    </row>
    <row r="14" spans="1:18" x14ac:dyDescent="0.2">
      <c r="A14" s="9" t="s">
        <v>11</v>
      </c>
      <c r="B14" s="10" t="s">
        <v>6</v>
      </c>
      <c r="C14" s="10" t="s">
        <v>112</v>
      </c>
      <c r="D14" s="9" t="s">
        <v>4</v>
      </c>
      <c r="E14" s="8" t="s">
        <v>111</v>
      </c>
      <c r="F14" s="7" t="s">
        <v>96</v>
      </c>
      <c r="G14" s="6">
        <v>53.6</v>
      </c>
      <c r="H14" s="5">
        <v>0</v>
      </c>
      <c r="I14" s="5">
        <f>ROUND(ROUND(H14,2)*ROUND(G14,3),2)</f>
        <v>0</v>
      </c>
      <c r="O14">
        <f>(I14*21)/100</f>
        <v>0</v>
      </c>
      <c r="P14" t="s">
        <v>6</v>
      </c>
    </row>
    <row r="15" spans="1:18" x14ac:dyDescent="0.2">
      <c r="A15" s="4" t="s">
        <v>5</v>
      </c>
      <c r="E15" s="1" t="s">
        <v>4</v>
      </c>
    </row>
    <row r="16" spans="1:18" ht="25.5" x14ac:dyDescent="0.2">
      <c r="A16" s="3" t="s">
        <v>3</v>
      </c>
      <c r="E16" s="2" t="s">
        <v>110</v>
      </c>
    </row>
    <row r="17" spans="1:16" ht="127.5" x14ac:dyDescent="0.2">
      <c r="A17" t="s">
        <v>1</v>
      </c>
      <c r="E17" s="1" t="s">
        <v>109</v>
      </c>
    </row>
    <row r="18" spans="1:16" x14ac:dyDescent="0.2">
      <c r="A18" s="9" t="s">
        <v>11</v>
      </c>
      <c r="B18" s="10" t="s">
        <v>108</v>
      </c>
      <c r="C18" s="10" t="s">
        <v>107</v>
      </c>
      <c r="D18" s="9" t="s">
        <v>4</v>
      </c>
      <c r="E18" s="8" t="s">
        <v>106</v>
      </c>
      <c r="F18" s="7" t="s">
        <v>24</v>
      </c>
      <c r="G18" s="6">
        <v>22.5</v>
      </c>
      <c r="H18" s="5">
        <v>0</v>
      </c>
      <c r="I18" s="5">
        <f>ROUND(ROUND(H18,2)*ROUND(G18,3),2)</f>
        <v>0</v>
      </c>
      <c r="O18">
        <f>(I18*21)/100</f>
        <v>0</v>
      </c>
      <c r="P18" t="s">
        <v>6</v>
      </c>
    </row>
    <row r="19" spans="1:16" x14ac:dyDescent="0.2">
      <c r="A19" s="4" t="s">
        <v>5</v>
      </c>
      <c r="E19" s="1" t="s">
        <v>4</v>
      </c>
    </row>
    <row r="20" spans="1:16" x14ac:dyDescent="0.2">
      <c r="A20" s="3" t="s">
        <v>3</v>
      </c>
      <c r="E20" s="2" t="s">
        <v>105</v>
      </c>
    </row>
    <row r="21" spans="1:16" ht="25.5" x14ac:dyDescent="0.2">
      <c r="A21" t="s">
        <v>1</v>
      </c>
      <c r="E21" s="1" t="s">
        <v>104</v>
      </c>
    </row>
    <row r="22" spans="1:16" x14ac:dyDescent="0.2">
      <c r="A22" s="9" t="s">
        <v>11</v>
      </c>
      <c r="B22" s="10" t="s">
        <v>103</v>
      </c>
      <c r="C22" s="10" t="s">
        <v>102</v>
      </c>
      <c r="D22" s="9" t="s">
        <v>4</v>
      </c>
      <c r="E22" s="8" t="s">
        <v>101</v>
      </c>
      <c r="F22" s="7" t="s">
        <v>96</v>
      </c>
      <c r="G22" s="6">
        <v>46.48</v>
      </c>
      <c r="H22" s="5">
        <v>0</v>
      </c>
      <c r="I22" s="5">
        <f>ROUND(ROUND(H22,2)*ROUND(G22,3),2)</f>
        <v>0</v>
      </c>
      <c r="O22">
        <f>(I22*21)/100</f>
        <v>0</v>
      </c>
      <c r="P22" t="s">
        <v>6</v>
      </c>
    </row>
    <row r="23" spans="1:16" x14ac:dyDescent="0.2">
      <c r="A23" s="4" t="s">
        <v>5</v>
      </c>
      <c r="E23" s="1" t="s">
        <v>4</v>
      </c>
    </row>
    <row r="24" spans="1:16" x14ac:dyDescent="0.2">
      <c r="A24" s="3" t="s">
        <v>3</v>
      </c>
      <c r="E24" s="2" t="s">
        <v>100</v>
      </c>
    </row>
    <row r="25" spans="1:16" ht="127.5" x14ac:dyDescent="0.2">
      <c r="A25" t="s">
        <v>1</v>
      </c>
      <c r="E25" s="1" t="s">
        <v>99</v>
      </c>
    </row>
    <row r="26" spans="1:16" x14ac:dyDescent="0.2">
      <c r="A26" s="9" t="s">
        <v>11</v>
      </c>
      <c r="B26" s="10" t="s">
        <v>88</v>
      </c>
      <c r="C26" s="10" t="s">
        <v>98</v>
      </c>
      <c r="D26" s="9" t="s">
        <v>4</v>
      </c>
      <c r="E26" s="8" t="s">
        <v>97</v>
      </c>
      <c r="F26" s="7" t="s">
        <v>96</v>
      </c>
      <c r="G26" s="6">
        <v>6.12</v>
      </c>
      <c r="H26" s="5">
        <v>0</v>
      </c>
      <c r="I26" s="5">
        <f>ROUND(ROUND(H26,2)*ROUND(G26,3),2)</f>
        <v>0</v>
      </c>
      <c r="O26">
        <f>(I26*21)/100</f>
        <v>0</v>
      </c>
      <c r="P26" t="s">
        <v>6</v>
      </c>
    </row>
    <row r="27" spans="1:16" x14ac:dyDescent="0.2">
      <c r="A27" s="4" t="s">
        <v>5</v>
      </c>
      <c r="E27" s="1" t="s">
        <v>4</v>
      </c>
    </row>
    <row r="28" spans="1:16" x14ac:dyDescent="0.2">
      <c r="A28" s="3" t="s">
        <v>3</v>
      </c>
      <c r="E28" s="2" t="s">
        <v>95</v>
      </c>
    </row>
    <row r="29" spans="1:16" ht="153" x14ac:dyDescent="0.2">
      <c r="A29" t="s">
        <v>1</v>
      </c>
      <c r="E29" s="1" t="s">
        <v>94</v>
      </c>
    </row>
    <row r="30" spans="1:16" x14ac:dyDescent="0.2">
      <c r="A30" s="9" t="s">
        <v>11</v>
      </c>
      <c r="B30" s="10" t="s">
        <v>93</v>
      </c>
      <c r="C30" s="10" t="s">
        <v>92</v>
      </c>
      <c r="D30" s="9" t="s">
        <v>4</v>
      </c>
      <c r="E30" s="8" t="s">
        <v>91</v>
      </c>
      <c r="F30" s="7" t="s">
        <v>83</v>
      </c>
      <c r="G30" s="6">
        <v>29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6" x14ac:dyDescent="0.2">
      <c r="A31" s="4" t="s">
        <v>5</v>
      </c>
      <c r="E31" s="1" t="s">
        <v>4</v>
      </c>
    </row>
    <row r="32" spans="1:16" x14ac:dyDescent="0.2">
      <c r="A32" s="3" t="s">
        <v>3</v>
      </c>
      <c r="E32" s="2" t="s">
        <v>90</v>
      </c>
    </row>
    <row r="33" spans="1:18" ht="25.5" x14ac:dyDescent="0.2">
      <c r="A33" t="s">
        <v>1</v>
      </c>
      <c r="E33" s="1" t="s">
        <v>89</v>
      </c>
    </row>
    <row r="34" spans="1:18" ht="12.75" customHeight="1" x14ac:dyDescent="0.2">
      <c r="A34" s="12" t="s">
        <v>22</v>
      </c>
      <c r="B34" s="12"/>
      <c r="C34" s="14" t="s">
        <v>88</v>
      </c>
      <c r="D34" s="12"/>
      <c r="E34" s="13" t="s">
        <v>87</v>
      </c>
      <c r="F34" s="12"/>
      <c r="G34" s="12"/>
      <c r="H34" s="12"/>
      <c r="I34" s="11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9" t="s">
        <v>11</v>
      </c>
      <c r="B35" s="43" t="s">
        <v>86</v>
      </c>
      <c r="C35" s="43" t="s">
        <v>85</v>
      </c>
      <c r="D35" s="44" t="s">
        <v>4</v>
      </c>
      <c r="E35" s="45" t="s">
        <v>84</v>
      </c>
      <c r="F35" s="46" t="s">
        <v>83</v>
      </c>
      <c r="G35" s="47">
        <v>24</v>
      </c>
      <c r="H35" s="48">
        <v>0</v>
      </c>
      <c r="I35" s="48">
        <f>ROUND(ROUND(H35,2)*ROUND(G35,3),2)</f>
        <v>0</v>
      </c>
      <c r="O35">
        <f>(I35*21)/100</f>
        <v>0</v>
      </c>
      <c r="P35" t="s">
        <v>6</v>
      </c>
    </row>
    <row r="36" spans="1:18" x14ac:dyDescent="0.2">
      <c r="A36" s="3" t="s">
        <v>3</v>
      </c>
      <c r="B36" s="49"/>
      <c r="C36" s="49"/>
      <c r="D36" s="49"/>
      <c r="E36" s="50" t="s">
        <v>82</v>
      </c>
      <c r="F36" s="49"/>
      <c r="G36" s="49"/>
      <c r="H36" s="49"/>
      <c r="I36" s="49"/>
    </row>
    <row r="37" spans="1:18" ht="102" x14ac:dyDescent="0.2">
      <c r="A37" t="s">
        <v>1</v>
      </c>
      <c r="B37" s="49"/>
      <c r="C37" s="49"/>
      <c r="D37" s="49"/>
      <c r="E37" s="51" t="s">
        <v>81</v>
      </c>
      <c r="F37" s="49"/>
      <c r="G37" s="49"/>
      <c r="H37" s="49"/>
      <c r="I37" s="49"/>
    </row>
    <row r="38" spans="1:18" ht="15" x14ac:dyDescent="0.2">
      <c r="B38" s="34">
        <v>23</v>
      </c>
      <c r="C38" s="34" t="s">
        <v>146</v>
      </c>
      <c r="D38" s="35" t="s">
        <v>4</v>
      </c>
      <c r="E38" s="36" t="s">
        <v>147</v>
      </c>
      <c r="F38" s="37" t="s">
        <v>83</v>
      </c>
      <c r="G38" s="38">
        <v>24</v>
      </c>
      <c r="H38" s="39">
        <v>0</v>
      </c>
      <c r="I38" s="39">
        <f>ROUND(ROUND(H38,2)*ROUND(G38,3),2)</f>
        <v>0</v>
      </c>
    </row>
    <row r="39" spans="1:18" ht="15" x14ac:dyDescent="0.2">
      <c r="B39" s="40"/>
      <c r="C39" s="40"/>
      <c r="D39" s="40"/>
      <c r="E39" s="41" t="s">
        <v>82</v>
      </c>
      <c r="F39" s="40"/>
      <c r="G39" s="40"/>
      <c r="H39" s="40"/>
      <c r="I39" s="40"/>
    </row>
    <row r="40" spans="1:18" ht="135" x14ac:dyDescent="0.2">
      <c r="B40" s="40"/>
      <c r="C40" s="40"/>
      <c r="D40" s="40"/>
      <c r="E40" s="42" t="s">
        <v>148</v>
      </c>
      <c r="F40" s="40"/>
      <c r="G40" s="40"/>
      <c r="H40" s="40"/>
      <c r="I40" s="40"/>
    </row>
    <row r="41" spans="1:18" ht="12.75" customHeight="1" x14ac:dyDescent="0.2">
      <c r="A41" s="12" t="s">
        <v>22</v>
      </c>
      <c r="B41" s="12"/>
      <c r="C41" s="14" t="s">
        <v>79</v>
      </c>
      <c r="D41" s="12"/>
      <c r="E41" s="13" t="s">
        <v>80</v>
      </c>
      <c r="F41" s="12"/>
      <c r="G41" s="12"/>
      <c r="H41" s="12"/>
      <c r="I41" s="11">
        <f>0+Q41</f>
        <v>0</v>
      </c>
      <c r="O41">
        <f>0+R41</f>
        <v>0</v>
      </c>
      <c r="Q41">
        <f>0+I42+I46+I50+I54+I58+I62+I66+I70+I74+I78+I82+I86</f>
        <v>0</v>
      </c>
      <c r="R41">
        <f>0+O42+O46+O50+O54+O58+O62+O66+O70+O74+O78+O82+O86</f>
        <v>0</v>
      </c>
    </row>
    <row r="42" spans="1:18" x14ac:dyDescent="0.2">
      <c r="A42" s="9" t="s">
        <v>11</v>
      </c>
      <c r="B42" s="10" t="s">
        <v>79</v>
      </c>
      <c r="C42" s="10" t="s">
        <v>78</v>
      </c>
      <c r="D42" s="9" t="s">
        <v>4</v>
      </c>
      <c r="E42" s="8" t="s">
        <v>77</v>
      </c>
      <c r="F42" s="7" t="s">
        <v>24</v>
      </c>
      <c r="G42" s="6">
        <v>38</v>
      </c>
      <c r="H42" s="5">
        <v>0</v>
      </c>
      <c r="I42" s="5">
        <f>ROUND(ROUND(H42,2)*ROUND(G42,3),2)</f>
        <v>0</v>
      </c>
      <c r="O42">
        <f>(I42*21)/100</f>
        <v>0</v>
      </c>
      <c r="P42" t="s">
        <v>6</v>
      </c>
    </row>
    <row r="43" spans="1:18" x14ac:dyDescent="0.2">
      <c r="A43" s="4" t="s">
        <v>5</v>
      </c>
      <c r="E43" s="1" t="s">
        <v>4</v>
      </c>
    </row>
    <row r="44" spans="1:18" x14ac:dyDescent="0.2">
      <c r="A44" s="3" t="s">
        <v>3</v>
      </c>
      <c r="E44" s="2" t="s">
        <v>76</v>
      </c>
    </row>
    <row r="45" spans="1:18" ht="127.5" x14ac:dyDescent="0.2">
      <c r="A45" t="s">
        <v>1</v>
      </c>
      <c r="E45" s="1" t="s">
        <v>75</v>
      </c>
    </row>
    <row r="46" spans="1:18" x14ac:dyDescent="0.2">
      <c r="A46" s="9" t="s">
        <v>11</v>
      </c>
      <c r="B46" s="10" t="s">
        <v>74</v>
      </c>
      <c r="C46" s="10" t="s">
        <v>73</v>
      </c>
      <c r="D46" s="9" t="s">
        <v>4</v>
      </c>
      <c r="E46" s="8" t="s">
        <v>72</v>
      </c>
      <c r="F46" s="7" t="s">
        <v>24</v>
      </c>
      <c r="G46" s="6">
        <v>22.5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8" x14ac:dyDescent="0.2">
      <c r="A47" s="4" t="s">
        <v>5</v>
      </c>
      <c r="E47" s="1" t="s">
        <v>4</v>
      </c>
    </row>
    <row r="48" spans="1:18" x14ac:dyDescent="0.2">
      <c r="A48" s="3" t="s">
        <v>3</v>
      </c>
      <c r="E48" s="2" t="s">
        <v>67</v>
      </c>
    </row>
    <row r="49" spans="1:16" ht="127.5" x14ac:dyDescent="0.2">
      <c r="A49" t="s">
        <v>1</v>
      </c>
      <c r="E49" s="1" t="s">
        <v>71</v>
      </c>
    </row>
    <row r="50" spans="1:16" x14ac:dyDescent="0.2">
      <c r="A50" s="9" t="s">
        <v>11</v>
      </c>
      <c r="B50" s="10" t="s">
        <v>70</v>
      </c>
      <c r="C50" s="10" t="s">
        <v>69</v>
      </c>
      <c r="D50" s="9" t="s">
        <v>4</v>
      </c>
      <c r="E50" s="8" t="s">
        <v>68</v>
      </c>
      <c r="F50" s="7" t="s">
        <v>24</v>
      </c>
      <c r="G50" s="6">
        <v>22.5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6" x14ac:dyDescent="0.2">
      <c r="A51" s="4" t="s">
        <v>5</v>
      </c>
      <c r="E51" s="1" t="s">
        <v>4</v>
      </c>
    </row>
    <row r="52" spans="1:16" x14ac:dyDescent="0.2">
      <c r="A52" s="3" t="s">
        <v>3</v>
      </c>
      <c r="E52" s="2" t="s">
        <v>67</v>
      </c>
    </row>
    <row r="53" spans="1:16" ht="76.5" x14ac:dyDescent="0.2">
      <c r="A53" t="s">
        <v>1</v>
      </c>
      <c r="E53" s="1" t="s">
        <v>66</v>
      </c>
    </row>
    <row r="54" spans="1:16" x14ac:dyDescent="0.2">
      <c r="A54" s="9" t="s">
        <v>11</v>
      </c>
      <c r="B54" s="10" t="s">
        <v>65</v>
      </c>
      <c r="C54" s="10" t="s">
        <v>64</v>
      </c>
      <c r="D54" s="9" t="s">
        <v>4</v>
      </c>
      <c r="E54" s="8" t="s">
        <v>63</v>
      </c>
      <c r="F54" s="7" t="s">
        <v>43</v>
      </c>
      <c r="G54" s="6">
        <v>2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6" x14ac:dyDescent="0.2">
      <c r="A55" s="4" t="s">
        <v>5</v>
      </c>
      <c r="E55" s="1" t="s">
        <v>4</v>
      </c>
    </row>
    <row r="56" spans="1:16" x14ac:dyDescent="0.2">
      <c r="A56" s="3" t="s">
        <v>3</v>
      </c>
      <c r="E56" s="2" t="s">
        <v>62</v>
      </c>
    </row>
    <row r="57" spans="1:16" ht="51" x14ac:dyDescent="0.2">
      <c r="A57" t="s">
        <v>1</v>
      </c>
      <c r="E57" s="1" t="s">
        <v>61</v>
      </c>
    </row>
    <row r="58" spans="1:16" x14ac:dyDescent="0.2">
      <c r="A58" s="9" t="s">
        <v>11</v>
      </c>
      <c r="B58" s="10" t="s">
        <v>60</v>
      </c>
      <c r="C58" s="10" t="s">
        <v>59</v>
      </c>
      <c r="D58" s="9" t="s">
        <v>4</v>
      </c>
      <c r="E58" s="8" t="s">
        <v>58</v>
      </c>
      <c r="F58" s="7" t="s">
        <v>43</v>
      </c>
      <c r="G58" s="6">
        <v>2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6" x14ac:dyDescent="0.2">
      <c r="A59" s="4" t="s">
        <v>5</v>
      </c>
      <c r="E59" s="1" t="s">
        <v>4</v>
      </c>
    </row>
    <row r="60" spans="1:16" x14ac:dyDescent="0.2">
      <c r="A60" s="3" t="s">
        <v>3</v>
      </c>
      <c r="E60" s="2" t="s">
        <v>57</v>
      </c>
    </row>
    <row r="61" spans="1:16" ht="38.25" x14ac:dyDescent="0.2">
      <c r="A61" t="s">
        <v>1</v>
      </c>
      <c r="E61" s="1" t="s">
        <v>47</v>
      </c>
    </row>
    <row r="62" spans="1:16" x14ac:dyDescent="0.2">
      <c r="A62" s="9" t="s">
        <v>11</v>
      </c>
      <c r="B62" s="10" t="s">
        <v>56</v>
      </c>
      <c r="C62" s="10" t="s">
        <v>55</v>
      </c>
      <c r="D62" s="9" t="s">
        <v>4</v>
      </c>
      <c r="E62" s="8" t="s">
        <v>54</v>
      </c>
      <c r="F62" s="7" t="s">
        <v>24</v>
      </c>
      <c r="G62" s="6">
        <v>38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6" x14ac:dyDescent="0.2">
      <c r="A63" s="4" t="s">
        <v>5</v>
      </c>
      <c r="E63" s="1" t="s">
        <v>4</v>
      </c>
    </row>
    <row r="64" spans="1:16" x14ac:dyDescent="0.2">
      <c r="A64" s="3" t="s">
        <v>3</v>
      </c>
      <c r="E64" s="2" t="s">
        <v>53</v>
      </c>
    </row>
    <row r="65" spans="1:16" ht="51" x14ac:dyDescent="0.2">
      <c r="A65" t="s">
        <v>1</v>
      </c>
      <c r="E65" s="1" t="s">
        <v>52</v>
      </c>
    </row>
    <row r="66" spans="1:16" x14ac:dyDescent="0.2">
      <c r="A66" s="9" t="s">
        <v>11</v>
      </c>
      <c r="B66" s="10" t="s">
        <v>51</v>
      </c>
      <c r="C66" s="10" t="s">
        <v>50</v>
      </c>
      <c r="D66" s="9" t="s">
        <v>4</v>
      </c>
      <c r="E66" s="8" t="s">
        <v>49</v>
      </c>
      <c r="F66" s="7" t="s">
        <v>24</v>
      </c>
      <c r="G66" s="6">
        <v>16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6" x14ac:dyDescent="0.2">
      <c r="A67" s="4" t="s">
        <v>5</v>
      </c>
      <c r="E67" s="1" t="s">
        <v>4</v>
      </c>
    </row>
    <row r="68" spans="1:16" x14ac:dyDescent="0.2">
      <c r="A68" s="3" t="s">
        <v>3</v>
      </c>
      <c r="E68" s="2" t="s">
        <v>48</v>
      </c>
    </row>
    <row r="69" spans="1:16" ht="38.25" x14ac:dyDescent="0.2">
      <c r="A69" t="s">
        <v>1</v>
      </c>
      <c r="E69" s="1" t="s">
        <v>47</v>
      </c>
    </row>
    <row r="70" spans="1:16" x14ac:dyDescent="0.2">
      <c r="A70" s="9" t="s">
        <v>11</v>
      </c>
      <c r="B70" s="10" t="s">
        <v>46</v>
      </c>
      <c r="C70" s="10" t="s">
        <v>45</v>
      </c>
      <c r="D70" s="9" t="s">
        <v>4</v>
      </c>
      <c r="E70" s="8" t="s">
        <v>44</v>
      </c>
      <c r="F70" s="7" t="s">
        <v>43</v>
      </c>
      <c r="G70" s="6">
        <v>2</v>
      </c>
      <c r="H70" s="5">
        <v>0</v>
      </c>
      <c r="I70" s="5">
        <f>ROUND(ROUND(H70,2)*ROUND(G70,3),2)</f>
        <v>0</v>
      </c>
      <c r="O70">
        <f>(I70*21)/100</f>
        <v>0</v>
      </c>
      <c r="P70" t="s">
        <v>6</v>
      </c>
    </row>
    <row r="71" spans="1:16" x14ac:dyDescent="0.2">
      <c r="A71" s="4" t="s">
        <v>5</v>
      </c>
      <c r="E71" s="1" t="s">
        <v>4</v>
      </c>
    </row>
    <row r="72" spans="1:16" x14ac:dyDescent="0.2">
      <c r="A72" s="3" t="s">
        <v>3</v>
      </c>
      <c r="E72" s="2" t="s">
        <v>42</v>
      </c>
    </row>
    <row r="73" spans="1:16" ht="25.5" x14ac:dyDescent="0.2">
      <c r="A73" t="s">
        <v>1</v>
      </c>
      <c r="E73" s="1" t="s">
        <v>41</v>
      </c>
    </row>
    <row r="74" spans="1:16" x14ac:dyDescent="0.2">
      <c r="A74" s="9" t="s">
        <v>11</v>
      </c>
      <c r="B74" s="10" t="s">
        <v>40</v>
      </c>
      <c r="C74" s="10" t="s">
        <v>39</v>
      </c>
      <c r="D74" s="9" t="s">
        <v>4</v>
      </c>
      <c r="E74" s="8" t="s">
        <v>38</v>
      </c>
      <c r="F74" s="7" t="s">
        <v>24</v>
      </c>
      <c r="G74" s="6">
        <v>38</v>
      </c>
      <c r="H74" s="5">
        <v>0</v>
      </c>
      <c r="I74" s="5">
        <f>ROUND(ROUND(H74,2)*ROUND(G74,3),2)</f>
        <v>0</v>
      </c>
      <c r="O74">
        <f>(I74*21)/100</f>
        <v>0</v>
      </c>
      <c r="P74" t="s">
        <v>6</v>
      </c>
    </row>
    <row r="75" spans="1:16" x14ac:dyDescent="0.2">
      <c r="A75" s="4" t="s">
        <v>5</v>
      </c>
      <c r="E75" s="1" t="s">
        <v>4</v>
      </c>
    </row>
    <row r="76" spans="1:16" x14ac:dyDescent="0.2">
      <c r="A76" s="3" t="s">
        <v>3</v>
      </c>
      <c r="E76" s="2" t="s">
        <v>37</v>
      </c>
    </row>
    <row r="77" spans="1:16" ht="38.25" x14ac:dyDescent="0.2">
      <c r="A77" t="s">
        <v>1</v>
      </c>
      <c r="E77" s="1" t="s">
        <v>36</v>
      </c>
    </row>
    <row r="78" spans="1:16" x14ac:dyDescent="0.2">
      <c r="A78" s="9" t="s">
        <v>11</v>
      </c>
      <c r="B78" s="10" t="s">
        <v>35</v>
      </c>
      <c r="C78" s="10" t="s">
        <v>34</v>
      </c>
      <c r="D78" s="9" t="s">
        <v>4</v>
      </c>
      <c r="E78" s="8" t="s">
        <v>33</v>
      </c>
      <c r="F78" s="7" t="s">
        <v>24</v>
      </c>
      <c r="G78" s="6">
        <v>34</v>
      </c>
      <c r="H78" s="5">
        <v>0</v>
      </c>
      <c r="I78" s="5">
        <f>ROUND(ROUND(H78,2)*ROUND(G78,3),2)</f>
        <v>0</v>
      </c>
      <c r="O78">
        <f>(I78*21)/100</f>
        <v>0</v>
      </c>
      <c r="P78" t="s">
        <v>6</v>
      </c>
    </row>
    <row r="79" spans="1:16" x14ac:dyDescent="0.2">
      <c r="A79" s="4" t="s">
        <v>5</v>
      </c>
      <c r="E79" s="1" t="s">
        <v>4</v>
      </c>
    </row>
    <row r="80" spans="1:16" x14ac:dyDescent="0.2">
      <c r="A80" s="3" t="s">
        <v>3</v>
      </c>
      <c r="E80" s="2" t="s">
        <v>23</v>
      </c>
    </row>
    <row r="81" spans="1:18" ht="51" x14ac:dyDescent="0.2">
      <c r="A81" t="s">
        <v>1</v>
      </c>
      <c r="E81" s="1" t="s">
        <v>28</v>
      </c>
    </row>
    <row r="82" spans="1:18" x14ac:dyDescent="0.2">
      <c r="A82" s="9" t="s">
        <v>11</v>
      </c>
      <c r="B82" s="10" t="s">
        <v>32</v>
      </c>
      <c r="C82" s="10" t="s">
        <v>31</v>
      </c>
      <c r="D82" s="9" t="s">
        <v>4</v>
      </c>
      <c r="E82" s="8" t="s">
        <v>30</v>
      </c>
      <c r="F82" s="7" t="s">
        <v>24</v>
      </c>
      <c r="G82" s="6">
        <v>22</v>
      </c>
      <c r="H82" s="5">
        <v>0</v>
      </c>
      <c r="I82" s="5">
        <f>ROUND(ROUND(H82,2)*ROUND(G82,3),2)</f>
        <v>0</v>
      </c>
      <c r="O82">
        <f>(I82*21)/100</f>
        <v>0</v>
      </c>
      <c r="P82" t="s">
        <v>6</v>
      </c>
    </row>
    <row r="83" spans="1:18" x14ac:dyDescent="0.2">
      <c r="A83" s="4" t="s">
        <v>5</v>
      </c>
      <c r="E83" s="1" t="s">
        <v>4</v>
      </c>
    </row>
    <row r="84" spans="1:18" x14ac:dyDescent="0.2">
      <c r="A84" s="3" t="s">
        <v>3</v>
      </c>
      <c r="E84" s="2" t="s">
        <v>29</v>
      </c>
    </row>
    <row r="85" spans="1:18" ht="51" x14ac:dyDescent="0.2">
      <c r="A85" t="s">
        <v>1</v>
      </c>
      <c r="E85" s="1" t="s">
        <v>28</v>
      </c>
    </row>
    <row r="86" spans="1:18" x14ac:dyDescent="0.2">
      <c r="A86" s="9" t="s">
        <v>11</v>
      </c>
      <c r="B86" s="10" t="s">
        <v>27</v>
      </c>
      <c r="C86" s="10" t="s">
        <v>26</v>
      </c>
      <c r="D86" s="9" t="s">
        <v>4</v>
      </c>
      <c r="E86" s="8" t="s">
        <v>25</v>
      </c>
      <c r="F86" s="7" t="s">
        <v>24</v>
      </c>
      <c r="G86" s="6">
        <v>34</v>
      </c>
      <c r="H86" s="5">
        <v>0</v>
      </c>
      <c r="I86" s="5">
        <f>ROUND(ROUND(H86,2)*ROUND(G86,3),2)</f>
        <v>0</v>
      </c>
      <c r="O86">
        <f>(I86*21)/100</f>
        <v>0</v>
      </c>
      <c r="P86" t="s">
        <v>6</v>
      </c>
    </row>
    <row r="87" spans="1:18" x14ac:dyDescent="0.2">
      <c r="A87" s="4" t="s">
        <v>5</v>
      </c>
      <c r="E87" s="1" t="s">
        <v>4</v>
      </c>
    </row>
    <row r="88" spans="1:18" x14ac:dyDescent="0.2">
      <c r="A88" s="3" t="s">
        <v>3</v>
      </c>
      <c r="E88" s="2" t="s">
        <v>23</v>
      </c>
    </row>
    <row r="89" spans="1:18" x14ac:dyDescent="0.2">
      <c r="A89" t="s">
        <v>1</v>
      </c>
      <c r="E89" s="1" t="s">
        <v>0</v>
      </c>
    </row>
    <row r="90" spans="1:18" ht="12.75" customHeight="1" x14ac:dyDescent="0.2">
      <c r="A90" s="12" t="s">
        <v>22</v>
      </c>
      <c r="B90" s="12"/>
      <c r="C90" s="14" t="s">
        <v>21</v>
      </c>
      <c r="D90" s="12"/>
      <c r="E90" s="13" t="s">
        <v>20</v>
      </c>
      <c r="F90" s="12"/>
      <c r="G90" s="12"/>
      <c r="H90" s="12"/>
      <c r="I90" s="11">
        <f>0+Q90</f>
        <v>0</v>
      </c>
      <c r="O90">
        <f>0+R90</f>
        <v>0</v>
      </c>
      <c r="Q90">
        <f>0+I91+I95+I99</f>
        <v>0</v>
      </c>
      <c r="R90">
        <f>0+O91+O95+O99</f>
        <v>0</v>
      </c>
    </row>
    <row r="91" spans="1:18" x14ac:dyDescent="0.2">
      <c r="A91" s="9" t="s">
        <v>11</v>
      </c>
      <c r="B91" s="10" t="s">
        <v>19</v>
      </c>
      <c r="C91" s="10" t="s">
        <v>18</v>
      </c>
      <c r="D91" s="9" t="s">
        <v>4</v>
      </c>
      <c r="E91" s="8" t="s">
        <v>17</v>
      </c>
      <c r="F91" s="7" t="s">
        <v>7</v>
      </c>
      <c r="G91" s="6">
        <v>100</v>
      </c>
      <c r="H91" s="5">
        <v>0</v>
      </c>
      <c r="I91" s="5">
        <f>ROUND(ROUND(H91,2)*ROUND(G91,3),2)</f>
        <v>0</v>
      </c>
      <c r="O91">
        <f>(I91*21)/100</f>
        <v>0</v>
      </c>
      <c r="P91" t="s">
        <v>6</v>
      </c>
    </row>
    <row r="92" spans="1:18" x14ac:dyDescent="0.2">
      <c r="A92" s="4" t="s">
        <v>5</v>
      </c>
      <c r="E92" s="1" t="s">
        <v>4</v>
      </c>
    </row>
    <row r="93" spans="1:18" x14ac:dyDescent="0.2">
      <c r="A93" s="3" t="s">
        <v>3</v>
      </c>
      <c r="E93" s="2" t="s">
        <v>16</v>
      </c>
    </row>
    <row r="94" spans="1:18" x14ac:dyDescent="0.2">
      <c r="A94" t="s">
        <v>1</v>
      </c>
      <c r="E94" s="1" t="s">
        <v>0</v>
      </c>
    </row>
    <row r="95" spans="1:18" x14ac:dyDescent="0.2">
      <c r="A95" s="9" t="s">
        <v>11</v>
      </c>
      <c r="B95" s="10" t="s">
        <v>15</v>
      </c>
      <c r="C95" s="10" t="s">
        <v>14</v>
      </c>
      <c r="D95" s="9" t="s">
        <v>4</v>
      </c>
      <c r="E95" s="8" t="s">
        <v>13</v>
      </c>
      <c r="F95" s="7" t="s">
        <v>7</v>
      </c>
      <c r="G95" s="6">
        <v>25</v>
      </c>
      <c r="H95" s="5">
        <v>0</v>
      </c>
      <c r="I95" s="5">
        <f>ROUND(ROUND(H95,2)*ROUND(G95,3),2)</f>
        <v>0</v>
      </c>
      <c r="O95">
        <f>(I95*21)/100</f>
        <v>0</v>
      </c>
      <c r="P95" t="s">
        <v>6</v>
      </c>
    </row>
    <row r="96" spans="1:18" x14ac:dyDescent="0.2">
      <c r="A96" s="4" t="s">
        <v>5</v>
      </c>
      <c r="E96" s="1" t="s">
        <v>4</v>
      </c>
    </row>
    <row r="97" spans="1:16" x14ac:dyDescent="0.2">
      <c r="A97" s="3" t="s">
        <v>3</v>
      </c>
      <c r="E97" s="2" t="s">
        <v>12</v>
      </c>
    </row>
    <row r="98" spans="1:16" x14ac:dyDescent="0.2">
      <c r="A98" t="s">
        <v>1</v>
      </c>
      <c r="E98" s="1" t="s">
        <v>0</v>
      </c>
    </row>
    <row r="99" spans="1:16" x14ac:dyDescent="0.2">
      <c r="A99" s="9" t="s">
        <v>11</v>
      </c>
      <c r="B99" s="10" t="s">
        <v>10</v>
      </c>
      <c r="C99" s="10" t="s">
        <v>9</v>
      </c>
      <c r="D99" s="9" t="s">
        <v>4</v>
      </c>
      <c r="E99" s="8" t="s">
        <v>8</v>
      </c>
      <c r="F99" s="7" t="s">
        <v>7</v>
      </c>
      <c r="G99" s="6">
        <v>10</v>
      </c>
      <c r="H99" s="5">
        <v>0</v>
      </c>
      <c r="I99" s="5">
        <f>ROUND(ROUND(H99,2)*ROUND(G99,3),2)</f>
        <v>0</v>
      </c>
      <c r="O99">
        <f>(I99*21)/100</f>
        <v>0</v>
      </c>
      <c r="P99" t="s">
        <v>6</v>
      </c>
    </row>
    <row r="100" spans="1:16" x14ac:dyDescent="0.2">
      <c r="A100" s="4" t="s">
        <v>5</v>
      </c>
      <c r="E100" s="1" t="s">
        <v>4</v>
      </c>
    </row>
    <row r="101" spans="1:16" x14ac:dyDescent="0.2">
      <c r="A101" s="3" t="s">
        <v>3</v>
      </c>
      <c r="E101" s="2" t="s">
        <v>2</v>
      </c>
    </row>
    <row r="102" spans="1:16" x14ac:dyDescent="0.2">
      <c r="A102" t="s">
        <v>1</v>
      </c>
      <c r="E102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03-21-03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2019-09-03T14:09:24Z</dcterms:created>
  <dcterms:modified xsi:type="dcterms:W3CDTF">2019-11-07T10:52:12Z</dcterms:modified>
</cp:coreProperties>
</file>